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<sst xmlns="http://schemas.openxmlformats.org/spreadsheetml/2006/main" uniqueCount="13">
  <si>
    <t>№ п/п</t>
  </si>
  <si>
    <t xml:space="preserve">⍺ᵢ </t>
  </si>
  <si>
    <t>🛆⍺ᵢ</t>
  </si>
  <si>
    <t>Vᵢ</t>
  </si>
  <si>
    <t>🛆Vᵢ</t>
  </si>
  <si>
    <t>🛆V²ᵢ</t>
  </si>
  <si>
    <t>1-cos(⍺ᵢ)</t>
  </si>
  <si>
    <t>ó (⍺)</t>
  </si>
  <si>
    <t>Vᵢ²</t>
  </si>
  <si>
    <t>положение I рукояти</t>
  </si>
  <si>
    <t>ср значение</t>
  </si>
  <si>
    <t>положение II рукояти</t>
  </si>
  <si>
    <t>положение III рукояти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</si>
</sst>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000"/>
    <numFmt numFmtId="60" formatCode="0.0"/>
  </numFmts>
  <fonts count="7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18"/>
      <color indexed="8"/>
      <name val="Calibri"/>
    </font>
    <font>
      <sz val="9"/>
      <color indexed="15"/>
      <name val="Calibri"/>
    </font>
    <font>
      <b val="1"/>
      <sz val="18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0" fillId="3" borderId="5" applyNumberFormat="1" applyFont="1" applyFill="1" applyBorder="1" applyAlignment="1" applyProtection="0">
      <alignment horizontal="center" vertical="bottom"/>
    </xf>
    <xf numFmtId="0" fontId="0" fillId="3" borderId="6" applyNumberFormat="0" applyFont="1" applyFill="1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2" fontId="0" borderId="4" applyNumberFormat="1" applyFont="1" applyFill="0" applyBorder="1" applyAlignment="1" applyProtection="0">
      <alignment vertical="bottom"/>
    </xf>
    <xf numFmtId="0" fontId="0" borderId="4" applyNumberFormat="1" applyFont="1" applyFill="0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0" fontId="0" borderId="8" applyNumberFormat="1" applyFont="1" applyFill="0" applyBorder="1" applyAlignment="1" applyProtection="0">
      <alignment vertical="bottom"/>
    </xf>
    <xf numFmtId="0" fontId="0" borderId="9" applyNumberFormat="1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0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49" fontId="0" fillId="4" borderId="5" applyNumberFormat="1" applyFont="1" applyFill="1" applyBorder="1" applyAlignment="1" applyProtection="0">
      <alignment vertical="bottom"/>
    </xf>
    <xf numFmtId="0" fontId="0" fillId="4" borderId="6" applyNumberFormat="1" applyFont="1" applyFill="1" applyBorder="1" applyAlignment="1" applyProtection="0">
      <alignment vertical="bottom"/>
    </xf>
    <xf numFmtId="59" fontId="0" fillId="4" borderId="6" applyNumberFormat="1" applyFont="1" applyFill="1" applyBorder="1" applyAlignment="1" applyProtection="0">
      <alignment vertical="bottom"/>
    </xf>
    <xf numFmtId="2" fontId="0" borderId="7" applyNumberFormat="1" applyFont="1" applyFill="0" applyBorder="1" applyAlignment="1" applyProtection="0">
      <alignment vertical="bottom"/>
    </xf>
    <xf numFmtId="2" fontId="0" borderId="9" applyNumberFormat="1" applyFont="1" applyFill="0" applyBorder="1" applyAlignment="1" applyProtection="0">
      <alignment vertical="bottom"/>
    </xf>
    <xf numFmtId="59" fontId="0" borderId="9" applyNumberFormat="1" applyFont="1" applyFill="0" applyBorder="1" applyAlignment="1" applyProtection="0">
      <alignment vertical="bottom"/>
    </xf>
    <xf numFmtId="59" fontId="0" borderId="4" applyNumberFormat="1" applyFont="1" applyFill="0" applyBorder="1" applyAlignment="1" applyProtection="0">
      <alignment vertical="bottom"/>
    </xf>
    <xf numFmtId="2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  <xf numFmtId="60" fontId="0" fillId="4" borderId="6" applyNumberFormat="1" applyFont="1" applyFill="1" applyBorder="1" applyAlignment="1" applyProtection="0">
      <alignment vertical="bottom"/>
    </xf>
    <xf numFmtId="2" fontId="0" fillId="4" borderId="6" applyNumberFormat="1" applyFont="1" applyFill="1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2eeda"/>
      <rgbColor rgb="ffaaaaaa"/>
      <rgbColor rgb="fffff2cb"/>
      <rgbColor rgb="fffbe4d5"/>
      <rgbColor rgb="ffffffff"/>
      <rgbColor rgb="ffd8d8d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Calibri"/>
              </a:defRPr>
            </a:pPr>
            <a:r>
              <a:rPr b="1" i="0" strike="noStrike" sz="1800" u="none">
                <a:solidFill>
                  <a:srgbClr val="000000"/>
                </a:solidFill>
                <a:latin typeface="Calibri"/>
              </a:rPr>
              <a:t>Vᵢ²</a:t>
            </a:r>
          </a:p>
        </c:rich>
      </c:tx>
      <c:layout>
        <c:manualLayout>
          <c:xMode val="edge"/>
          <c:yMode val="edge"/>
          <c:x val="0.457241"/>
          <c:y val="0"/>
          <c:w val="0.0855175"/>
          <c:h val="0.086525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32313"/>
          <c:y val="0.0865254"/>
          <c:w val="0.831522"/>
          <c:h val="0.8639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'Sheet1'!$L$1</c:f>
              <c:strCache>
                <c:ptCount val="1"/>
                <c:pt idx="0">
                  <c:v>Vᵢ²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>
                <a:solidFill>
                  <a:srgbClr val="FFFFFF"/>
                </a:solidFill>
                <a:prstDash val="solid"/>
                <a:miter lim="800000"/>
              </a:ln>
              <a:effectLst/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'Sheet1'!$M$2:$M$16</c:f>
              <c:numCache>
                <c:ptCount val="15"/>
                <c:pt idx="0">
                  <c:v>0.079495</c:v>
                </c:pt>
                <c:pt idx="1">
                  <c:v>0.043695</c:v>
                </c:pt>
                <c:pt idx="2">
                  <c:v>0.093692</c:v>
                </c:pt>
                <c:pt idx="3">
                  <c:v>0.117052</c:v>
                </c:pt>
                <c:pt idx="4">
                  <c:v>0.108993</c:v>
                </c:pt>
                <c:pt idx="5">
                  <c:v>0.142833</c:v>
                </c:pt>
                <c:pt idx="6">
                  <c:v>0.133975</c:v>
                </c:pt>
                <c:pt idx="7">
                  <c:v>0.101206</c:v>
                </c:pt>
                <c:pt idx="8">
                  <c:v>0.133975</c:v>
                </c:pt>
                <c:pt idx="9">
                  <c:v>0.222854</c:v>
                </c:pt>
                <c:pt idx="10">
                  <c:v>0.707628</c:v>
                </c:pt>
                <c:pt idx="11">
                  <c:v>0.724363</c:v>
                </c:pt>
                <c:pt idx="12">
                  <c:v>0.609269</c:v>
                </c:pt>
                <c:pt idx="13">
                  <c:v>0.878131</c:v>
                </c:pt>
                <c:pt idx="14">
                  <c:v>0.707628</c:v>
                </c:pt>
              </c:numCache>
            </c:numRef>
          </c:xVal>
          <c:yVal>
            <c:numRef>
              <c:f>'Sheet1'!$L$2:$L$16</c:f>
              <c:numCache>
                <c:ptCount val="15"/>
                <c:pt idx="0">
                  <c:v>5.290000</c:v>
                </c:pt>
                <c:pt idx="1">
                  <c:v>5.198400</c:v>
                </c:pt>
                <c:pt idx="2">
                  <c:v>6.002500</c:v>
                </c:pt>
                <c:pt idx="3">
                  <c:v>5.953600</c:v>
                </c:pt>
                <c:pt idx="4">
                  <c:v>6.150400</c:v>
                </c:pt>
                <c:pt idx="5">
                  <c:v>11.088900</c:v>
                </c:pt>
                <c:pt idx="6">
                  <c:v>10.368400</c:v>
                </c:pt>
                <c:pt idx="7">
                  <c:v>10.758400</c:v>
                </c:pt>
                <c:pt idx="8">
                  <c:v>10.824100</c:v>
                </c:pt>
                <c:pt idx="9">
                  <c:v>11.902500</c:v>
                </c:pt>
                <c:pt idx="10">
                  <c:v>20.611600</c:v>
                </c:pt>
                <c:pt idx="11">
                  <c:v>19.096900</c:v>
                </c:pt>
                <c:pt idx="12">
                  <c:v>14.899600</c:v>
                </c:pt>
                <c:pt idx="13">
                  <c:v>19.713600</c:v>
                </c:pt>
                <c:pt idx="14">
                  <c:v>19.272100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D9D9D9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autoZero"/>
        <c:crossBetween val="between"/>
        <c:majorUnit val="0.225"/>
        <c:minorUnit val="0.112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chemeClr val="accent1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5.5"/>
        <c:minorUnit val="2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13</xdr:col>
      <xdr:colOff>213914</xdr:colOff>
      <xdr:row>1</xdr:row>
      <xdr:rowOff>159163</xdr:rowOff>
    </xdr:from>
    <xdr:to>
      <xdr:col>16</xdr:col>
      <xdr:colOff>714674</xdr:colOff>
      <xdr:row>22</xdr:row>
      <xdr:rowOff>181112</xdr:rowOff>
    </xdr:to>
    <xdr:graphicFrame>
      <xdr:nvGraphicFramePr>
        <xdr:cNvPr id="2" name="Chart 2"/>
        <xdr:cNvGraphicFramePr/>
      </xdr:nvGraphicFramePr>
      <xdr:xfrm>
        <a:off x="10361214" y="354108"/>
        <a:ext cx="2977261" cy="411579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R23"/>
  <sheetViews>
    <sheetView workbookViewId="0" showGridLines="0" defaultGridColor="1"/>
  </sheetViews>
  <sheetFormatPr defaultColWidth="10.8333" defaultRowHeight="16" customHeight="1" outlineLevelRow="0" outlineLevelCol="0"/>
  <cols>
    <col min="1" max="7" width="10.8516" style="1" customWidth="1"/>
    <col min="8" max="9" width="7" style="1" customWidth="1"/>
    <col min="10" max="18" width="10.8516" style="1" customWidth="1"/>
    <col min="19" max="16384" width="10.8516" style="1" customWidth="1"/>
  </cols>
  <sheetData>
    <row r="1" ht="15.35" customHeight="1">
      <c r="A1" t="s" s="2">
        <v>0</v>
      </c>
      <c r="B1" t="s" s="3">
        <v>1</v>
      </c>
      <c r="C1" t="s" s="4">
        <v>2</v>
      </c>
      <c r="D1" t="s" s="4">
        <v>3</v>
      </c>
      <c r="E1" t="s" s="4">
        <v>4</v>
      </c>
      <c r="F1" t="s" s="4">
        <v>5</v>
      </c>
      <c r="G1" t="s" s="5">
        <v>6</v>
      </c>
      <c r="H1" t="s" s="5">
        <v>7</v>
      </c>
      <c r="I1" s="6"/>
      <c r="J1" t="s" s="5">
        <v>8</v>
      </c>
      <c r="K1" s="6"/>
      <c r="L1" t="s" s="5">
        <v>8</v>
      </c>
      <c r="M1" t="s" s="5">
        <v>6</v>
      </c>
      <c r="N1" s="6"/>
      <c r="O1" s="6"/>
      <c r="P1" s="6"/>
      <c r="Q1" s="6"/>
      <c r="R1" s="6"/>
    </row>
    <row r="2" ht="15.35" customHeight="1">
      <c r="A2" t="s" s="7">
        <v>9</v>
      </c>
      <c r="B2" s="8"/>
      <c r="C2" s="8"/>
      <c r="D2" s="8"/>
      <c r="E2" s="8"/>
      <c r="F2" s="8"/>
      <c r="G2" s="9"/>
      <c r="H2" s="10">
        <f>SQRT((C3*C3+C4*C4+C5*C5+C6*C6+C7*C7)/(5*4))</f>
        <v>1.94935886896179</v>
      </c>
      <c r="I2" s="10">
        <f>SQRT((E3*E3+E4*E4+E5*E5+E6*E6+E7*E7)/(5*4))</f>
        <v>0.0414728827066554</v>
      </c>
      <c r="J2" s="10"/>
      <c r="K2" s="11">
        <v>1</v>
      </c>
      <c r="L2" s="10">
        <f>J3</f>
        <v>5.29</v>
      </c>
      <c r="M2" s="10">
        <f>G3</f>
        <v>0.0794951465475596</v>
      </c>
      <c r="N2" s="6"/>
      <c r="O2" s="6"/>
      <c r="P2" s="6"/>
      <c r="Q2" s="6"/>
      <c r="R2" s="6"/>
    </row>
    <row r="3" ht="15.35" customHeight="1">
      <c r="A3" s="12">
        <v>1</v>
      </c>
      <c r="B3" s="13">
        <v>23</v>
      </c>
      <c r="C3" s="14">
        <f>ABS($B$8-B3)</f>
        <v>1</v>
      </c>
      <c r="D3" s="14">
        <v>2.3</v>
      </c>
      <c r="E3" s="14">
        <f>ABS($D$8-D3)</f>
        <v>0.09</v>
      </c>
      <c r="F3" s="14">
        <f>E3*E3</f>
        <v>0.0081</v>
      </c>
      <c r="G3" s="10">
        <f>1-COS(RADIANS(B3))</f>
        <v>0.0794951465475596</v>
      </c>
      <c r="H3" s="10"/>
      <c r="I3" s="10"/>
      <c r="J3" s="10">
        <f>D3*D3</f>
        <v>5.29</v>
      </c>
      <c r="K3" s="11">
        <v>2</v>
      </c>
      <c r="L3" s="10">
        <f>J4</f>
        <v>5.1984</v>
      </c>
      <c r="M3" s="10">
        <f>G4</f>
        <v>0.0436952440369646</v>
      </c>
      <c r="N3" s="6"/>
      <c r="O3" s="6"/>
      <c r="P3" s="6"/>
      <c r="Q3" s="6"/>
      <c r="R3" s="6"/>
    </row>
    <row r="4" ht="15.35" customHeight="1">
      <c r="A4" s="12">
        <v>2</v>
      </c>
      <c r="B4" s="15">
        <v>17</v>
      </c>
      <c r="C4" s="11">
        <f>ABS($B$8-B4)</f>
        <v>7</v>
      </c>
      <c r="D4" s="11">
        <v>2.28</v>
      </c>
      <c r="E4" s="11">
        <f>ABS($D$8-D4)</f>
        <v>0.11</v>
      </c>
      <c r="F4" s="11">
        <f>E4*E4</f>
        <v>0.0121</v>
      </c>
      <c r="G4" s="10">
        <f>1-COS(RADIANS(B4))</f>
        <v>0.0436952440369646</v>
      </c>
      <c r="H4" s="10"/>
      <c r="I4" s="10"/>
      <c r="J4" s="10">
        <f>D4*D4</f>
        <v>5.1984</v>
      </c>
      <c r="K4" s="11">
        <v>3</v>
      </c>
      <c r="L4" s="10">
        <f>J5</f>
        <v>6.0025</v>
      </c>
      <c r="M4" s="10">
        <f>G5</f>
        <v>0.0936922129633501</v>
      </c>
      <c r="N4" s="6"/>
      <c r="O4" s="6"/>
      <c r="P4" s="6"/>
      <c r="Q4" s="6"/>
      <c r="R4" s="6"/>
    </row>
    <row r="5" ht="15.35" customHeight="1">
      <c r="A5" s="12">
        <v>3</v>
      </c>
      <c r="B5" s="15">
        <v>25</v>
      </c>
      <c r="C5" s="11">
        <f>ABS($B$8-B5)</f>
        <v>1</v>
      </c>
      <c r="D5" s="11">
        <v>2.45</v>
      </c>
      <c r="E5" s="11">
        <f>ABS($D$8-D5)</f>
        <v>0.06</v>
      </c>
      <c r="F5" s="11">
        <f>E5*E5</f>
        <v>0.0036</v>
      </c>
      <c r="G5" s="10">
        <f>1-COS(RADIANS(B5))</f>
        <v>0.0936922129633501</v>
      </c>
      <c r="H5" s="10"/>
      <c r="I5" s="10"/>
      <c r="J5" s="10">
        <f>D5*D5</f>
        <v>6.0025</v>
      </c>
      <c r="K5" s="11">
        <v>4</v>
      </c>
      <c r="L5" s="10">
        <f>J6</f>
        <v>5.9536</v>
      </c>
      <c r="M5" s="10">
        <f>G6</f>
        <v>0.117052407141073</v>
      </c>
      <c r="N5" s="6"/>
      <c r="O5" s="6"/>
      <c r="P5" s="6"/>
      <c r="Q5" s="6"/>
      <c r="R5" s="6"/>
    </row>
    <row r="6" ht="15.35" customHeight="1">
      <c r="A6" s="12">
        <v>4</v>
      </c>
      <c r="B6" s="15">
        <v>28</v>
      </c>
      <c r="C6" s="11">
        <f>ABS($B$8-B6)</f>
        <v>4</v>
      </c>
      <c r="D6" s="11">
        <v>2.44</v>
      </c>
      <c r="E6" s="11">
        <f>ABS($D$8-D6)</f>
        <v>0.05</v>
      </c>
      <c r="F6" s="11">
        <f>E6*E6</f>
        <v>0.0025</v>
      </c>
      <c r="G6" s="10">
        <f>1-COS(RADIANS(B6))</f>
        <v>0.117052407141073</v>
      </c>
      <c r="H6" s="10"/>
      <c r="I6" s="10"/>
      <c r="J6" s="10">
        <f>D6*D6</f>
        <v>5.9536</v>
      </c>
      <c r="K6" s="11">
        <v>5</v>
      </c>
      <c r="L6" s="10">
        <f>J7</f>
        <v>6.1504</v>
      </c>
      <c r="M6" s="10">
        <f>G7</f>
        <v>0.108993475811632</v>
      </c>
      <c r="N6" s="6"/>
      <c r="O6" s="6"/>
      <c r="P6" s="6"/>
      <c r="Q6" s="6"/>
      <c r="R6" s="6"/>
    </row>
    <row r="7" ht="15.35" customHeight="1">
      <c r="A7" s="12">
        <v>5</v>
      </c>
      <c r="B7" s="16">
        <v>27</v>
      </c>
      <c r="C7" s="17">
        <f>ABS($B$8-B7)</f>
        <v>3</v>
      </c>
      <c r="D7" s="17">
        <v>2.48</v>
      </c>
      <c r="E7" s="17">
        <f>ABS($D$8-D7)</f>
        <v>0.09</v>
      </c>
      <c r="F7" s="17">
        <f>E7*E7</f>
        <v>0.0081</v>
      </c>
      <c r="G7" s="10">
        <f>1-COS(RADIANS(B7))</f>
        <v>0.108993475811632</v>
      </c>
      <c r="H7" s="10"/>
      <c r="I7" s="10"/>
      <c r="J7" s="10">
        <f>D7*D7</f>
        <v>6.1504</v>
      </c>
      <c r="K7" s="11">
        <v>6</v>
      </c>
      <c r="L7" s="10">
        <f>J10</f>
        <v>11.0889</v>
      </c>
      <c r="M7" s="10">
        <f>G10</f>
        <v>0.142832699297888</v>
      </c>
      <c r="N7" s="6"/>
      <c r="O7" s="6"/>
      <c r="P7" s="6"/>
      <c r="Q7" s="6"/>
      <c r="R7" s="6"/>
    </row>
    <row r="8" ht="15.35" customHeight="1">
      <c r="A8" t="s" s="18">
        <v>10</v>
      </c>
      <c r="B8" s="19">
        <f>AVERAGE(B3:B7)</f>
        <v>24</v>
      </c>
      <c r="C8" s="19">
        <f>AVERAGE(C3:C7)</f>
        <v>3.2</v>
      </c>
      <c r="D8" s="19">
        <f>AVERAGE(D3:D7)</f>
        <v>2.39</v>
      </c>
      <c r="E8" s="19">
        <f>AVERAGE(E3:E7)</f>
        <v>0.08</v>
      </c>
      <c r="F8" s="20">
        <f>AVERAGE(F3:F7)</f>
        <v>0.00688</v>
      </c>
      <c r="G8" s="21"/>
      <c r="H8" s="10"/>
      <c r="I8" s="10"/>
      <c r="J8" s="10"/>
      <c r="K8" s="11">
        <v>7</v>
      </c>
      <c r="L8" s="10">
        <f>J11</f>
        <v>10.3684</v>
      </c>
      <c r="M8" s="10">
        <f>G11</f>
        <v>0.133974596215561</v>
      </c>
      <c r="N8" s="6"/>
      <c r="O8" s="6"/>
      <c r="P8" s="6"/>
      <c r="Q8" s="6"/>
      <c r="R8" s="6"/>
    </row>
    <row r="9" ht="15.35" customHeight="1">
      <c r="A9" t="s" s="7">
        <v>11</v>
      </c>
      <c r="B9" s="8"/>
      <c r="C9" s="8"/>
      <c r="D9" s="8"/>
      <c r="E9" s="8"/>
      <c r="F9" s="8"/>
      <c r="G9" s="21"/>
      <c r="H9" s="10">
        <f>SQRT((C10*C10+C11*C11+C12*C12+C13*C13+C14*C14)/(5*4))</f>
        <v>2.13072757526625</v>
      </c>
      <c r="I9" s="10">
        <f>SQRT((E10*E10+E11*E11+E12*E12+E13*E13+E14*E14)/(5*4))</f>
        <v>0.0382883794381533</v>
      </c>
      <c r="J9" s="10"/>
      <c r="K9" s="11">
        <v>8</v>
      </c>
      <c r="L9" s="10">
        <f>J12</f>
        <v>10.7584</v>
      </c>
      <c r="M9" s="10">
        <f>G12</f>
        <v>0.101205953700833</v>
      </c>
      <c r="N9" s="6"/>
      <c r="O9" s="6"/>
      <c r="P9" s="6"/>
      <c r="Q9" s="6"/>
      <c r="R9" s="6"/>
    </row>
    <row r="10" ht="15.35" customHeight="1">
      <c r="A10" s="12">
        <v>1</v>
      </c>
      <c r="B10" s="13">
        <v>31</v>
      </c>
      <c r="C10" s="14">
        <f>ABS($B$15-B10)</f>
        <v>0.2</v>
      </c>
      <c r="D10" s="14">
        <v>3.33</v>
      </c>
      <c r="E10" s="22">
        <f>ABS($D$15-D10)</f>
        <v>0.016</v>
      </c>
      <c r="F10" s="23">
        <f>E10*E10</f>
        <v>0.000256</v>
      </c>
      <c r="G10" s="10">
        <f>1-COS(RADIANS(B10))</f>
        <v>0.142832699297888</v>
      </c>
      <c r="H10" s="10"/>
      <c r="I10" s="10"/>
      <c r="J10" s="10">
        <f>D10*D10</f>
        <v>11.0889</v>
      </c>
      <c r="K10" s="11">
        <v>9</v>
      </c>
      <c r="L10" s="10">
        <f>J13</f>
        <v>10.8241</v>
      </c>
      <c r="M10" s="10">
        <f>G13</f>
        <v>0.133974596215561</v>
      </c>
      <c r="N10" s="6"/>
      <c r="O10" s="6"/>
      <c r="P10" s="6"/>
      <c r="Q10" s="6"/>
      <c r="R10" s="6"/>
    </row>
    <row r="11" ht="15.35" customHeight="1">
      <c r="A11" s="12">
        <v>2</v>
      </c>
      <c r="B11" s="15">
        <v>30</v>
      </c>
      <c r="C11" s="11">
        <f>ABS($B$15-B11)</f>
        <v>1.2</v>
      </c>
      <c r="D11" s="11">
        <v>3.22</v>
      </c>
      <c r="E11" s="10">
        <f>ABS($D$15-D11)</f>
        <v>0.094</v>
      </c>
      <c r="F11" s="24">
        <f>E11*E11</f>
        <v>0.008836</v>
      </c>
      <c r="G11" s="10">
        <f>1-COS(RADIANS(B11))</f>
        <v>0.133974596215561</v>
      </c>
      <c r="H11" s="10"/>
      <c r="I11" s="10"/>
      <c r="J11" s="10">
        <f>D11*D11</f>
        <v>10.3684</v>
      </c>
      <c r="K11" s="11">
        <v>10</v>
      </c>
      <c r="L11" s="10">
        <f>J14</f>
        <v>11.9025</v>
      </c>
      <c r="M11" s="10">
        <f>G14</f>
        <v>0.222854038543029</v>
      </c>
      <c r="N11" s="6"/>
      <c r="O11" s="6"/>
      <c r="P11" s="6"/>
      <c r="Q11" s="6"/>
      <c r="R11" s="6"/>
    </row>
    <row r="12" ht="15.35" customHeight="1">
      <c r="A12" s="12">
        <v>3</v>
      </c>
      <c r="B12" s="15">
        <v>26</v>
      </c>
      <c r="C12" s="11">
        <f>ABS($B$15-B12)</f>
        <v>5.2</v>
      </c>
      <c r="D12" s="11">
        <v>3.28</v>
      </c>
      <c r="E12" s="10">
        <f>ABS($D$15-D12)</f>
        <v>0.034</v>
      </c>
      <c r="F12" s="24">
        <f>E12*E12</f>
        <v>0.001156</v>
      </c>
      <c r="G12" s="10">
        <f>1-COS(RADIANS(B12))</f>
        <v>0.101205953700833</v>
      </c>
      <c r="H12" s="10"/>
      <c r="I12" s="10"/>
      <c r="J12" s="10">
        <f>D12*D12</f>
        <v>10.7584</v>
      </c>
      <c r="K12" s="11">
        <v>11</v>
      </c>
      <c r="L12" s="10">
        <f>J17</f>
        <v>20.6116</v>
      </c>
      <c r="M12" s="10">
        <f>G17</f>
        <v>0.707628295277263</v>
      </c>
      <c r="N12" s="6"/>
      <c r="O12" s="6"/>
      <c r="P12" s="6"/>
      <c r="Q12" s="6"/>
      <c r="R12" s="6"/>
    </row>
    <row r="13" ht="15.35" customHeight="1">
      <c r="A13" s="12">
        <v>4</v>
      </c>
      <c r="B13" s="15">
        <v>30</v>
      </c>
      <c r="C13" s="11">
        <f>ABS($B$15-B13)</f>
        <v>1.2</v>
      </c>
      <c r="D13" s="11">
        <v>3.29</v>
      </c>
      <c r="E13" s="10">
        <f>ABS($D$15-D13)</f>
        <v>0.024</v>
      </c>
      <c r="F13" s="24">
        <f>E13*E13</f>
        <v>0.000576</v>
      </c>
      <c r="G13" s="10">
        <f>1-COS(RADIANS(B13))</f>
        <v>0.133974596215561</v>
      </c>
      <c r="H13" s="10"/>
      <c r="I13" s="10"/>
      <c r="J13" s="10">
        <f>D13*D13</f>
        <v>10.8241</v>
      </c>
      <c r="K13" s="11">
        <v>12</v>
      </c>
      <c r="L13" s="10">
        <f>J18</f>
        <v>19.0969</v>
      </c>
      <c r="M13" s="10">
        <f>G18</f>
        <v>0.724362644183001</v>
      </c>
      <c r="N13" s="6"/>
      <c r="O13" s="6"/>
      <c r="P13" s="6"/>
      <c r="Q13" s="6"/>
      <c r="R13" s="6"/>
    </row>
    <row r="14" ht="15.35" customHeight="1">
      <c r="A14" s="12">
        <v>5</v>
      </c>
      <c r="B14" s="16">
        <v>39</v>
      </c>
      <c r="C14" s="17">
        <f>ABS($B$15-B14)</f>
        <v>7.8</v>
      </c>
      <c r="D14" s="17">
        <v>3.45</v>
      </c>
      <c r="E14" s="25">
        <f>ABS($D$15-D14)</f>
        <v>0.136</v>
      </c>
      <c r="F14" s="26">
        <f>E14*E14</f>
        <v>0.018496</v>
      </c>
      <c r="G14" s="10">
        <f>1-COS(RADIANS(B14))</f>
        <v>0.222854038543029</v>
      </c>
      <c r="H14" s="10"/>
      <c r="I14" s="10"/>
      <c r="J14" s="10">
        <f>D14*D14</f>
        <v>11.9025</v>
      </c>
      <c r="K14" s="11">
        <v>13</v>
      </c>
      <c r="L14" s="10">
        <f>J19</f>
        <v>14.8996</v>
      </c>
      <c r="M14" s="10">
        <f>G19</f>
        <v>0.609268871510726</v>
      </c>
      <c r="N14" s="6"/>
      <c r="O14" s="6"/>
      <c r="P14" s="6"/>
      <c r="Q14" s="6"/>
      <c r="R14" s="6"/>
    </row>
    <row r="15" ht="15.35" customHeight="1">
      <c r="A15" t="s" s="18">
        <v>10</v>
      </c>
      <c r="B15" s="27">
        <f>AVERAGE(B10:B14)</f>
        <v>31.2</v>
      </c>
      <c r="C15" s="28">
        <f>AVERAGE(C10:C14)</f>
        <v>3.12</v>
      </c>
      <c r="D15" s="28">
        <f>AVERAGE(D10:D14)</f>
        <v>3.314</v>
      </c>
      <c r="E15" s="28">
        <f>AVERAGE(E10:E14)</f>
        <v>0.0608</v>
      </c>
      <c r="F15" s="28">
        <f>AVERAGE(F10:F14)</f>
        <v>0.005864</v>
      </c>
      <c r="G15" s="21"/>
      <c r="H15" s="10"/>
      <c r="I15" s="10"/>
      <c r="J15" s="10"/>
      <c r="K15" s="11">
        <v>14</v>
      </c>
      <c r="L15" s="10">
        <f>J20</f>
        <v>19.7136</v>
      </c>
      <c r="M15" s="10">
        <f>G20</f>
        <v>0.878130656594853</v>
      </c>
      <c r="N15" s="6"/>
      <c r="O15" s="6"/>
      <c r="P15" s="6"/>
      <c r="Q15" s="6"/>
      <c r="R15" s="6"/>
    </row>
    <row r="16" ht="15.35" customHeight="1">
      <c r="A16" t="s" s="7">
        <v>12</v>
      </c>
      <c r="B16" s="8"/>
      <c r="C16" s="8"/>
      <c r="D16" s="8"/>
      <c r="E16" s="8"/>
      <c r="F16" s="8"/>
      <c r="G16" s="21"/>
      <c r="H16" s="10">
        <f>SQRT((C17*C17+C18*C18+C19*C19+C20*C20+C21*C21)/(5*4))</f>
        <v>2.56904651573303</v>
      </c>
      <c r="I16" s="10">
        <f>SQRT((E17*E17+E18*E18+E19*E19+E20*E20+E21*E21)/(5*4))</f>
        <v>0.118701305805791</v>
      </c>
      <c r="J16" s="10"/>
      <c r="K16" s="11">
        <v>15</v>
      </c>
      <c r="L16" s="10">
        <f>J21</f>
        <v>19.2721</v>
      </c>
      <c r="M16" s="10">
        <f>G21</f>
        <v>0.707628295277263</v>
      </c>
      <c r="N16" s="6"/>
      <c r="O16" s="6"/>
      <c r="P16" s="6"/>
      <c r="Q16" s="6"/>
      <c r="R16" s="6"/>
    </row>
    <row r="17" ht="15.35" customHeight="1">
      <c r="A17" s="12">
        <v>1</v>
      </c>
      <c r="B17" s="13">
        <v>73</v>
      </c>
      <c r="C17" s="14">
        <f>ABS($B$22-B17)</f>
        <v>1</v>
      </c>
      <c r="D17" s="22">
        <v>4.54</v>
      </c>
      <c r="E17" s="22">
        <f>ABS($D$22-D17)</f>
        <v>0.22</v>
      </c>
      <c r="F17" s="22">
        <f>E17*E17</f>
        <v>0.0484</v>
      </c>
      <c r="G17" s="10">
        <f>1-COS(RADIANS(B17))</f>
        <v>0.707628295277263</v>
      </c>
      <c r="H17" s="10"/>
      <c r="I17" s="10"/>
      <c r="J17" s="10">
        <f>D17*D17</f>
        <v>20.6116</v>
      </c>
      <c r="K17" s="6"/>
      <c r="L17" s="6"/>
      <c r="M17" s="10"/>
      <c r="N17" s="6"/>
      <c r="O17" s="6"/>
      <c r="P17" s="6"/>
      <c r="Q17" s="6"/>
      <c r="R17" s="6"/>
    </row>
    <row r="18" ht="15.35" customHeight="1">
      <c r="A18" s="12">
        <v>2</v>
      </c>
      <c r="B18" s="15">
        <v>74</v>
      </c>
      <c r="C18" s="11">
        <f>ABS($B$22-B18)</f>
        <v>0</v>
      </c>
      <c r="D18" s="10">
        <v>4.37</v>
      </c>
      <c r="E18" s="10">
        <f>ABS($D$22-D18)</f>
        <v>0.05</v>
      </c>
      <c r="F18" s="10">
        <f>E18*E18</f>
        <v>0.0025</v>
      </c>
      <c r="G18" s="10">
        <f>1-COS(RADIANS(B18))</f>
        <v>0.724362644183001</v>
      </c>
      <c r="H18" s="10"/>
      <c r="I18" s="10"/>
      <c r="J18" s="10">
        <f>D18*D18</f>
        <v>19.0969</v>
      </c>
      <c r="K18" s="6"/>
      <c r="L18" s="6"/>
      <c r="M18" s="6"/>
      <c r="N18" s="6"/>
      <c r="O18" s="6"/>
      <c r="P18" s="6"/>
      <c r="Q18" s="6"/>
      <c r="R18" s="6"/>
    </row>
    <row r="19" ht="15.35" customHeight="1">
      <c r="A19" s="12">
        <v>3</v>
      </c>
      <c r="B19" s="15">
        <v>67</v>
      </c>
      <c r="C19" s="11">
        <f>ABS($B$22-B19)</f>
        <v>7</v>
      </c>
      <c r="D19" s="10">
        <v>3.86</v>
      </c>
      <c r="E19" s="10">
        <f>ABS($D$22-D19)</f>
        <v>0.46</v>
      </c>
      <c r="F19" s="10">
        <f>E19*E19</f>
        <v>0.2116</v>
      </c>
      <c r="G19" s="10">
        <f>1-COS(RADIANS(B19))</f>
        <v>0.609268871510726</v>
      </c>
      <c r="H19" s="10"/>
      <c r="I19" s="10"/>
      <c r="J19" s="10">
        <f>D19*D19</f>
        <v>14.8996</v>
      </c>
      <c r="K19" s="6"/>
      <c r="L19" s="6"/>
      <c r="M19" s="6"/>
      <c r="N19" s="6"/>
      <c r="O19" s="6"/>
      <c r="P19" s="6"/>
      <c r="Q19" s="6"/>
      <c r="R19" s="6"/>
    </row>
    <row r="20" ht="15.35" customHeight="1">
      <c r="A20" s="12">
        <v>4</v>
      </c>
      <c r="B20" s="15">
        <v>83</v>
      </c>
      <c r="C20" s="11">
        <f>ABS($B$22-B20)</f>
        <v>9</v>
      </c>
      <c r="D20" s="10">
        <v>4.44</v>
      </c>
      <c r="E20" s="10">
        <f>ABS($D$22-D20)</f>
        <v>0.12</v>
      </c>
      <c r="F20" s="10">
        <f>E20*E20</f>
        <v>0.0144</v>
      </c>
      <c r="G20" s="10">
        <f>1-COS(RADIANS(B20))</f>
        <v>0.878130656594853</v>
      </c>
      <c r="H20" s="10"/>
      <c r="I20" s="10"/>
      <c r="J20" s="10">
        <f>D20*D20</f>
        <v>19.7136</v>
      </c>
      <c r="K20" s="6"/>
      <c r="L20" s="6"/>
      <c r="M20" s="6"/>
      <c r="N20" s="6"/>
      <c r="O20" s="6"/>
      <c r="P20" s="6"/>
      <c r="Q20" s="6"/>
      <c r="R20" s="6"/>
    </row>
    <row r="21" ht="15.35" customHeight="1">
      <c r="A21" s="12">
        <v>5</v>
      </c>
      <c r="B21" s="16">
        <v>73</v>
      </c>
      <c r="C21" s="17">
        <f>ABS($B$22-B21)</f>
        <v>1</v>
      </c>
      <c r="D21" s="25">
        <v>4.39</v>
      </c>
      <c r="E21" s="25">
        <f>ABS($D$22-D21)</f>
        <v>0.07000000000000001</v>
      </c>
      <c r="F21" s="25">
        <f>E21*E21</f>
        <v>0.0049</v>
      </c>
      <c r="G21" s="10">
        <f>1-COS(RADIANS(B21))</f>
        <v>0.707628295277263</v>
      </c>
      <c r="H21" s="10"/>
      <c r="I21" s="10"/>
      <c r="J21" s="10">
        <f>D21*D21</f>
        <v>19.2721</v>
      </c>
      <c r="K21" s="6"/>
      <c r="L21" s="6"/>
      <c r="M21" s="6"/>
      <c r="N21" s="6"/>
      <c r="O21" s="6"/>
      <c r="P21" s="6"/>
      <c r="Q21" s="6"/>
      <c r="R21" s="6"/>
    </row>
    <row r="22" ht="15.35" customHeight="1">
      <c r="A22" t="s" s="18">
        <v>10</v>
      </c>
      <c r="B22" s="19">
        <f>AVERAGE(B17:B21)</f>
        <v>74</v>
      </c>
      <c r="C22" s="19">
        <f>AVERAGE(C17:C21)</f>
        <v>3.6</v>
      </c>
      <c r="D22" s="28">
        <f>AVERAGE(D17:D21)</f>
        <v>4.32</v>
      </c>
      <c r="E22" s="28">
        <f>AVERAGE(E17:E21)</f>
        <v>0.184</v>
      </c>
      <c r="F22" s="20">
        <f>AVERAGE(F17:F21)</f>
        <v>0.05636</v>
      </c>
      <c r="G22" s="9"/>
      <c r="H22" s="10"/>
      <c r="I22" s="10"/>
      <c r="J22" s="6"/>
      <c r="K22" s="6"/>
      <c r="L22" s="6"/>
      <c r="M22" s="6"/>
      <c r="N22" s="6"/>
      <c r="O22" s="6"/>
      <c r="P22" s="6"/>
      <c r="Q22" s="6"/>
      <c r="R22" s="6"/>
    </row>
    <row r="23" ht="15.35" customHeight="1">
      <c r="A23" s="29"/>
      <c r="B23" s="29"/>
      <c r="C23" s="29"/>
      <c r="D23" s="29"/>
      <c r="E23" s="29"/>
      <c r="F23" s="2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</sheetData>
  <mergeCells count="3">
    <mergeCell ref="A2:F2"/>
    <mergeCell ref="A9:F9"/>
    <mergeCell ref="A16:F16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